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Z:\KAB318\МОНИТОРИНГИ\МОНИТОРИНГ ОТКРЫТОСТИ БЮДЖЕТНЫХ ДАННЫХ\МОНИТОРИНГИ по ПРОЕКТУ БЮДЖЕТА\Мониторинг открытости бюджетных данных по проекту на 2026-2028\"/>
    </mc:Choice>
  </mc:AlternateContent>
  <xr:revisionPtr revIDLastSave="0" documentId="13_ncr:1_{B63A0E4B-E771-447A-A51B-2C8D9E2AF719}" xr6:coauthVersionLast="47" xr6:coauthVersionMax="47" xr10:uidLastSave="{00000000-0000-0000-0000-000000000000}"/>
  <bookViews>
    <workbookView xWindow="1950" yWindow="825" windowWidth="15795" windowHeight="15375" xr2:uid="{00000000-000D-0000-FFFF-FFFF00000000}"/>
  </bookViews>
  <sheets>
    <sheet name="п. 1.6."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6" i="1" l="1"/>
  <c r="B25" i="1"/>
  <c r="E26" i="1" l="1"/>
  <c r="D26" i="1"/>
  <c r="C26" i="1"/>
  <c r="C25" i="1"/>
  <c r="E7" i="1" l="1"/>
  <c r="B41" i="1" l="1"/>
  <c r="B42" i="1" s="1"/>
  <c r="C10" i="1"/>
  <c r="B10" i="1"/>
  <c r="E32" i="1" l="1"/>
  <c r="E33" i="1" s="1"/>
  <c r="E41" i="1"/>
  <c r="E42" i="1" s="1"/>
  <c r="D41" i="1"/>
  <c r="D42" i="1" s="1"/>
  <c r="C41" i="1"/>
  <c r="C42" i="1" s="1"/>
  <c r="D10" i="1" l="1"/>
  <c r="I10" i="1" l="1"/>
  <c r="H10" i="1"/>
  <c r="E10" i="1"/>
  <c r="C15" i="1" s="1"/>
  <c r="F32" i="1" s="1"/>
  <c r="F10" i="1"/>
  <c r="G10" i="1"/>
  <c r="F33" i="1" l="1"/>
  <c r="D15" i="1" l="1"/>
  <c r="E15" i="1" l="1"/>
  <c r="G32" i="1"/>
  <c r="G33" i="1" s="1"/>
  <c r="H32" i="1" l="1"/>
  <c r="H33" i="1" s="1"/>
</calcChain>
</file>

<file path=xl/sharedStrings.xml><?xml version="1.0" encoding="utf-8"?>
<sst xmlns="http://schemas.openxmlformats.org/spreadsheetml/2006/main" count="41" uniqueCount="35">
  <si>
    <t>ИТОГО:</t>
  </si>
  <si>
    <t>Верхний предел муниципального долга</t>
  </si>
  <si>
    <t>в том числе по муниципальным гарантиям</t>
  </si>
  <si>
    <t>Верхний предел муниципального долга, тыс. рублей</t>
  </si>
  <si>
    <t xml:space="preserve">Сведения об объеме муниципального долга, тыс. рублей   </t>
  </si>
  <si>
    <t>Объем привлечения средств, тыс. рублей</t>
  </si>
  <si>
    <t>Объем средств, направляемых на погашение основной суммы долга, тыс. рублей</t>
  </si>
  <si>
    <t>НАЛОГОВЫЕ И НЕНАЛОГОВЫЕ ДОХОДЫ, тыс. рублей</t>
  </si>
  <si>
    <t>Объем муниципального долга, тыс. рублей</t>
  </si>
  <si>
    <t>Формы долговых обязательств</t>
  </si>
  <si>
    <t>1. Кредиты кредитных организаций в валюте Российской Федерации</t>
  </si>
  <si>
    <t>2. Бюджетные кредиты от других бюджетов бюджетной системы Российской Федерации</t>
  </si>
  <si>
    <t>3. Муниципальные гарантии</t>
  </si>
  <si>
    <t>Объем долга на начало периода</t>
  </si>
  <si>
    <t>Объем долга на конец ппериода</t>
  </si>
  <si>
    <t>на 01.01.2027 года</t>
  </si>
  <si>
    <t>Доля муниципального долга в налоговых и неналоговых доходах бюджета</t>
  </si>
  <si>
    <t>на 01.01.2028 года</t>
  </si>
  <si>
    <t>Сведения о соблюдении  ограничений по объему муниципального долга,  предельному объему заимствований (ст. 106, 107,111 БК РФ)</t>
  </si>
  <si>
    <t>Объем расходов на обслуживание государственного долга субъекта Российской Федерации в очередном финансовом году и плановом периоде или муниципального долга в очередном финансовом году (очередном финансовом году и плановом периоде), утвержденный законом (решением) о соответствующем бюджете, по данным отчета об исполнении соответствующего бюджета за отчетный финансовый год не должен превышать 15 процентов объема расходов соответствующего бюджета, за исключением объема расходов, которые осуществляются за счет субвенций, предоставляемых из бюджетов бюджетной системы Российской Федерации.</t>
  </si>
  <si>
    <r>
      <rPr>
        <i/>
        <sz val="12"/>
        <color rgb="FF000000"/>
        <rFont val="Times New Roman"/>
        <family val="1"/>
        <charset val="204"/>
      </rPr>
      <t>Ст. 107. Верхние пределы государственного внутреннего и внешнего долга субъекта Российской Федерации, верхние пределы муниципального внутреннего и внешнего долга и предельные значения показателей долговой</t>
    </r>
    <r>
      <rPr>
        <sz val="12"/>
        <color rgb="FF000000"/>
        <rFont val="Times New Roman"/>
        <family val="1"/>
        <charset val="204"/>
      </rPr>
      <t xml:space="preserve"> </t>
    </r>
    <r>
      <rPr>
        <i/>
        <sz val="12"/>
        <color rgb="FF000000"/>
        <rFont val="Times New Roman"/>
        <family val="1"/>
        <charset val="204"/>
      </rPr>
      <t>устойчивости субъекта Российской Федерации, муниципального образования</t>
    </r>
  </si>
  <si>
    <t>п 5. Объем муниципального долга не должен превышать утвержденный решением о местном бюджете на очередной финансовый год и плановый период (очередной финансовый год) общий объем доходов местного бюджета без учета утвержденного объема безвозмездных поступлений и (или) поступлений налоговых доходов по дополнительным нормативам отчислений от налога на доходы физических лиц.</t>
  </si>
  <si>
    <t xml:space="preserve"> ст. 106.  Предельный объем заимствований субъекта Российской Федерации (муниципальных заимствований)</t>
  </si>
  <si>
    <t xml:space="preserve"> п. 4. Общая сумма заимствований муниципального образования в отчетном финансовом году может превысить общую сумму средств, направленных на финансирование дефицита местного бюджета, и объемов погашения долговых обязательств муниципального образования на объем остатков, образовавшихся на конец отчетного финансового года в связи с неполным использованием межбюджетных трансфертов, предоставленных из бюджетов бюджетной системы Российской Федерации, имеющих целевое назначение, безвозмездных поступлений от юридических лиц, имеющих целевое назначение, дотаций местным бюджетам на поддержку мер по обеспечению сбалансированности местных бюджетов или иных дотаций местным бюджетам из бюджета субъекта Российской Федерации, предоставленных с установлением условий их предоставления, а также на объем поступлений доходов отчетного финансового года, зачисленных в местный бюджет после последнего рабочего дня отчетного финансового года, в том числе в порядке проведения заключительных оборотов.</t>
  </si>
  <si>
    <t>Ст 111. Объем расходов на обслуживание государственного долга субъекта Российской Федерации или муниципального долга</t>
  </si>
  <si>
    <t>Расходы всего, тыс. рублей</t>
  </si>
  <si>
    <t>Расходы на обслуживание долга, тыс. рублей</t>
  </si>
  <si>
    <t>Расходы за счет субвенций, тыс. рублей</t>
  </si>
  <si>
    <t>Расходы без субвенций, тыс. рублей</t>
  </si>
  <si>
    <t>Доля в расходах без субвенций, %</t>
  </si>
  <si>
    <t>ПРОФИЦИТ БЮДЖЕТА (со знаком "плюс")
ДЕФИЦИТ БЮДЖЕТА (со знаком "минус")</t>
  </si>
  <si>
    <t xml:space="preserve">Сведения об объеме муниципального долга города Благовещенска и о соблюдении ограничений по объему муниципального долга </t>
  </si>
  <si>
    <t>на 01.01.2025 года</t>
  </si>
  <si>
    <t>на 01.01.2029 года</t>
  </si>
  <si>
    <t>2024 факт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</si>
</sst>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x14ac:knownFonts="1">
    <font>
      <sz val="11"/>
      <color theme="1"/>
      <name val="Times New Roman"/>
      <family val="2"/>
      <charset val="204"/>
    </font>
    <font>
      <sz val="12"/>
      <color theme="1"/>
      <name val="Times New Roman"/>
      <family val="2"/>
      <charset val="204"/>
    </font>
    <font>
      <sz val="12"/>
      <color theme="1"/>
      <name val="Times New Roman"/>
      <family val="2"/>
      <charset val="204"/>
    </font>
    <font>
      <sz val="14"/>
      <color theme="1"/>
      <name val="Times New Roman"/>
      <family val="1"/>
      <charset val="204"/>
    </font>
    <font>
      <sz val="10"/>
      <name val="Arial Cyr"/>
      <charset val="204"/>
    </font>
    <font>
      <sz val="10"/>
      <name val="Times New Roman"/>
      <family val="1"/>
      <charset val="204"/>
    </font>
    <font>
      <sz val="11"/>
      <name val="Times New Roman"/>
      <family val="1"/>
      <charset val="204"/>
    </font>
    <font>
      <sz val="11"/>
      <color theme="1"/>
      <name val="Calibri"/>
      <family val="2"/>
      <charset val="204"/>
      <scheme val="minor"/>
    </font>
    <font>
      <sz val="10"/>
      <color rgb="FF000000"/>
      <name val="Times New Roman"/>
      <family val="1"/>
      <charset val="204"/>
    </font>
    <font>
      <sz val="14"/>
      <color theme="1"/>
      <name val="Times New Roman"/>
      <family val="2"/>
      <charset val="204"/>
    </font>
    <font>
      <b/>
      <sz val="14"/>
      <color theme="1"/>
      <name val="Times New Roman"/>
      <family val="1"/>
      <charset val="204"/>
    </font>
    <font>
      <sz val="12"/>
      <name val="Times New Roman"/>
      <family val="1"/>
      <charset val="204"/>
    </font>
    <font>
      <sz val="12"/>
      <color theme="1"/>
      <name val="Times New Roman"/>
      <family val="2"/>
      <charset val="204"/>
    </font>
    <font>
      <sz val="12"/>
      <color rgb="FF000000"/>
      <name val="Times New Roman"/>
      <family val="1"/>
      <charset val="204"/>
    </font>
    <font>
      <sz val="9"/>
      <name val="Times New Roman"/>
      <family val="1"/>
      <charset val="204"/>
    </font>
    <font>
      <i/>
      <sz val="12"/>
      <color theme="1"/>
      <name val="Times New Roman"/>
      <family val="1"/>
      <charset val="204"/>
    </font>
    <font>
      <i/>
      <sz val="12"/>
      <color rgb="FF000000"/>
      <name val="Times New Roman"/>
      <family val="1"/>
      <charset val="204"/>
    </font>
    <font>
      <i/>
      <sz val="11"/>
      <color theme="1"/>
      <name val="Times New Roman"/>
      <family val="1"/>
      <charset val="204"/>
    </font>
    <font>
      <sz val="11"/>
      <color rgb="FF000000"/>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4" fillId="0" borderId="0"/>
    <xf numFmtId="0" fontId="7" fillId="0" borderId="0"/>
  </cellStyleXfs>
  <cellXfs count="56">
    <xf numFmtId="0" fontId="0" fillId="0" borderId="0" xfId="0"/>
    <xf numFmtId="0" fontId="0" fillId="0" borderId="0" xfId="0" applyAlignment="1">
      <alignment horizontal="center"/>
    </xf>
    <xf numFmtId="0" fontId="3" fillId="0" borderId="0" xfId="0" applyFont="1" applyAlignment="1">
      <alignment wrapText="1"/>
    </xf>
    <xf numFmtId="0" fontId="6" fillId="0" borderId="1" xfId="1" applyFont="1" applyBorder="1" applyAlignment="1">
      <alignment vertical="center"/>
    </xf>
    <xf numFmtId="0" fontId="0" fillId="0" borderId="1" xfId="0" applyBorder="1"/>
    <xf numFmtId="0" fontId="6" fillId="0" borderId="1" xfId="1" applyFont="1" applyBorder="1" applyAlignment="1">
      <alignment vertical="center" wrapText="1"/>
    </xf>
    <xf numFmtId="164" fontId="6" fillId="0" borderId="1" xfId="1" applyNumberFormat="1" applyFont="1" applyBorder="1" applyAlignment="1">
      <alignment vertical="center"/>
    </xf>
    <xf numFmtId="0" fontId="0" fillId="0" borderId="1" xfId="0" applyBorder="1" applyAlignment="1">
      <alignment wrapText="1"/>
    </xf>
    <xf numFmtId="0" fontId="0" fillId="0" borderId="1" xfId="0" applyBorder="1" applyAlignment="1">
      <alignment horizontal="center" wrapText="1"/>
    </xf>
    <xf numFmtId="164" fontId="6" fillId="0" borderId="1" xfId="1" applyNumberFormat="1" applyFont="1" applyBorder="1" applyAlignment="1">
      <alignment horizontal="center" vertical="center"/>
    </xf>
    <xf numFmtId="0" fontId="9" fillId="0" borderId="0" xfId="0" applyFont="1" applyAlignment="1">
      <alignment horizontal="center"/>
    </xf>
    <xf numFmtId="0" fontId="9" fillId="0" borderId="0" xfId="0" applyFont="1"/>
    <xf numFmtId="0" fontId="9" fillId="0" borderId="0" xfId="0" applyFont="1" applyAlignment="1">
      <alignment vertical="center" wrapText="1"/>
    </xf>
    <xf numFmtId="0" fontId="14" fillId="0" borderId="1" xfId="1" applyFont="1" applyBorder="1" applyAlignment="1">
      <alignment horizontal="center" vertical="center" wrapText="1"/>
    </xf>
    <xf numFmtId="0" fontId="9" fillId="0" borderId="1" xfId="0" applyFont="1" applyBorder="1" applyAlignment="1">
      <alignment horizontal="center"/>
    </xf>
    <xf numFmtId="0" fontId="0" fillId="0" borderId="1" xfId="0" applyBorder="1" applyAlignment="1">
      <alignment horizontal="center" vertical="center"/>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164" fontId="6" fillId="0" borderId="0" xfId="1" applyNumberFormat="1" applyFont="1" applyAlignment="1">
      <alignment horizontal="center" vertical="center"/>
    </xf>
    <xf numFmtId="164" fontId="0" fillId="0" borderId="0" xfId="0" applyNumberFormat="1"/>
    <xf numFmtId="0" fontId="12" fillId="0" borderId="0" xfId="0" applyFont="1" applyAlignment="1">
      <alignment horizontal="left" wrapText="1"/>
    </xf>
    <xf numFmtId="164" fontId="6" fillId="0" borderId="1" xfId="0" applyNumberFormat="1" applyFont="1" applyBorder="1" applyAlignment="1">
      <alignment horizontal="center" vertical="center"/>
    </xf>
    <xf numFmtId="0" fontId="11" fillId="0" borderId="1" xfId="0" applyFont="1" applyBorder="1" applyAlignment="1">
      <alignment horizontal="left" vertical="center" wrapText="1"/>
    </xf>
    <xf numFmtId="0" fontId="14" fillId="0" borderId="3" xfId="1" applyFont="1" applyBorder="1" applyAlignment="1">
      <alignment horizontal="center" vertical="center" wrapText="1"/>
    </xf>
    <xf numFmtId="164" fontId="6" fillId="0" borderId="1" xfId="0" applyNumberFormat="1" applyFont="1" applyBorder="1" applyAlignment="1">
      <alignment vertical="center"/>
    </xf>
    <xf numFmtId="165" fontId="0" fillId="0" borderId="1" xfId="0" applyNumberFormat="1" applyBorder="1" applyAlignment="1">
      <alignment horizontal="center" vertical="center"/>
    </xf>
    <xf numFmtId="0" fontId="1" fillId="0" borderId="1" xfId="0" applyFont="1" applyBorder="1" applyAlignment="1">
      <alignment horizontal="left" wrapText="1"/>
    </xf>
    <xf numFmtId="164" fontId="6" fillId="0" borderId="1" xfId="0" applyNumberFormat="1" applyFont="1" applyBorder="1" applyAlignment="1">
      <alignment horizontal="right" vertical="center" wrapText="1"/>
    </xf>
    <xf numFmtId="0" fontId="18" fillId="0" borderId="1" xfId="0" applyFont="1" applyBorder="1" applyAlignment="1">
      <alignment horizontal="left" vertical="top" wrapText="1"/>
    </xf>
    <xf numFmtId="0" fontId="11" fillId="0" borderId="1" xfId="0" applyFont="1" applyBorder="1" applyAlignment="1">
      <alignment horizontal="left" vertical="top" wrapText="1"/>
    </xf>
    <xf numFmtId="0" fontId="6" fillId="0" borderId="1" xfId="0" applyFont="1" applyBorder="1" applyAlignment="1">
      <alignment vertical="top" wrapText="1"/>
    </xf>
    <xf numFmtId="164" fontId="6"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6" fillId="0" borderId="1" xfId="0" applyFont="1" applyBorder="1" applyAlignment="1">
      <alignment horizontal="center" vertical="center" wrapText="1"/>
    </xf>
    <xf numFmtId="164" fontId="6" fillId="0" borderId="1" xfId="1" applyNumberFormat="1" applyFont="1" applyBorder="1" applyAlignment="1">
      <alignment horizontal="right" vertical="center"/>
    </xf>
    <xf numFmtId="164" fontId="6" fillId="0" borderId="1" xfId="0" applyNumberFormat="1" applyFont="1" applyBorder="1" applyAlignment="1">
      <alignment horizontal="right" vertical="center"/>
    </xf>
    <xf numFmtId="0" fontId="0" fillId="0" borderId="1" xfId="0" applyBorder="1" applyAlignment="1">
      <alignment horizontal="left" wrapText="1"/>
    </xf>
    <xf numFmtId="0" fontId="17" fillId="0" borderId="0" xfId="0" applyFont="1" applyAlignment="1">
      <alignment horizontal="left" wrapText="1"/>
    </xf>
    <xf numFmtId="0" fontId="13" fillId="0" borderId="0" xfId="0" applyFont="1" applyAlignment="1">
      <alignment horizontal="left" vertical="center" wrapText="1"/>
    </xf>
    <xf numFmtId="0" fontId="0" fillId="0" borderId="0" xfId="0" applyAlignment="1">
      <alignment horizontal="left" wrapText="1"/>
    </xf>
    <xf numFmtId="164" fontId="5" fillId="0" borderId="2" xfId="0" applyNumberFormat="1" applyFont="1" applyBorder="1" applyAlignment="1">
      <alignment horizontal="left" vertical="center" wrapText="1"/>
    </xf>
    <xf numFmtId="164" fontId="5" fillId="0" borderId="4" xfId="0" applyNumberFormat="1" applyFont="1" applyBorder="1" applyAlignment="1">
      <alignment horizontal="left" vertical="center" wrapText="1"/>
    </xf>
    <xf numFmtId="164" fontId="5" fillId="0" borderId="3" xfId="0" applyNumberFormat="1" applyFont="1" applyBorder="1" applyAlignment="1">
      <alignment horizontal="left" vertical="center" wrapText="1"/>
    </xf>
    <xf numFmtId="0" fontId="8" fillId="0" borderId="1" xfId="0" applyFont="1" applyBorder="1" applyAlignment="1">
      <alignment horizontal="center" vertical="center" wrapText="1"/>
    </xf>
    <xf numFmtId="0" fontId="2" fillId="0" borderId="1" xfId="0" applyFont="1" applyBorder="1" applyAlignment="1">
      <alignment horizontal="left"/>
    </xf>
    <xf numFmtId="0" fontId="12" fillId="0" borderId="1" xfId="0" applyFont="1" applyBorder="1" applyAlignment="1">
      <alignment horizontal="left"/>
    </xf>
    <xf numFmtId="0" fontId="5" fillId="0" borderId="1" xfId="1" applyFont="1" applyBorder="1" applyAlignment="1">
      <alignment horizontal="center" vertical="center" wrapText="1"/>
    </xf>
    <xf numFmtId="0" fontId="0" fillId="0" borderId="1" xfId="0" applyBorder="1" applyAlignment="1">
      <alignment horizontal="center"/>
    </xf>
    <xf numFmtId="0" fontId="10" fillId="0" borderId="0" xfId="0" applyFont="1" applyAlignment="1">
      <alignment horizontal="center" wrapText="1"/>
    </xf>
    <xf numFmtId="0" fontId="15" fillId="0" borderId="0" xfId="0" applyFont="1" applyAlignment="1">
      <alignment horizontal="left" wrapText="1"/>
    </xf>
    <xf numFmtId="0" fontId="12" fillId="0" borderId="0" xfId="0" applyFont="1" applyAlignment="1">
      <alignment horizontal="left" wrapText="1"/>
    </xf>
    <xf numFmtId="0" fontId="1" fillId="0" borderId="0" xfId="0" applyFont="1" applyAlignment="1">
      <alignment horizontal="left" wrapText="1"/>
    </xf>
    <xf numFmtId="0" fontId="10" fillId="0" borderId="0" xfId="0" applyFont="1" applyAlignment="1">
      <alignment horizontal="center" vertical="center" wrapText="1"/>
    </xf>
    <xf numFmtId="0" fontId="10" fillId="0" borderId="0" xfId="0" applyFont="1" applyAlignment="1">
      <alignment horizontal="center"/>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2"/>
  <sheetViews>
    <sheetView tabSelected="1" topLeftCell="A24" zoomScale="80" zoomScaleNormal="80" workbookViewId="0">
      <selection activeCell="H40" sqref="H40"/>
    </sheetView>
  </sheetViews>
  <sheetFormatPr defaultRowHeight="15" x14ac:dyDescent="0.25"/>
  <cols>
    <col min="1" max="1" width="33.140625" customWidth="1"/>
    <col min="2" max="2" width="14.7109375" customWidth="1"/>
    <col min="3" max="3" width="14.140625" customWidth="1"/>
    <col min="4" max="4" width="13.42578125" customWidth="1"/>
    <col min="5" max="5" width="13" customWidth="1"/>
    <col min="6" max="7" width="14.85546875" customWidth="1"/>
    <col min="8" max="9" width="14.140625" customWidth="1"/>
  </cols>
  <sheetData>
    <row r="1" spans="1:12" ht="58.5" customHeight="1" x14ac:dyDescent="0.3">
      <c r="A1" s="48" t="s">
        <v>31</v>
      </c>
      <c r="B1" s="48"/>
      <c r="C1" s="48"/>
      <c r="D1" s="48"/>
      <c r="E1" s="48"/>
      <c r="F1" s="48"/>
      <c r="G1" s="48"/>
      <c r="H1" s="48"/>
      <c r="I1" s="48"/>
      <c r="J1" s="2"/>
      <c r="K1" s="2"/>
      <c r="L1" s="2"/>
    </row>
    <row r="3" spans="1:12" ht="18" customHeight="1" x14ac:dyDescent="0.25">
      <c r="A3" s="52" t="s">
        <v>4</v>
      </c>
      <c r="B3" s="52"/>
      <c r="C3" s="52"/>
      <c r="D3" s="52"/>
      <c r="E3" s="52"/>
      <c r="F3" s="52"/>
      <c r="G3" s="52"/>
      <c r="H3" s="12"/>
    </row>
    <row r="5" spans="1:12" x14ac:dyDescent="0.25">
      <c r="A5" s="46" t="s">
        <v>9</v>
      </c>
      <c r="B5" s="54">
        <v>2024</v>
      </c>
      <c r="C5" s="55"/>
      <c r="D5" s="47">
        <v>2026</v>
      </c>
      <c r="E5" s="47"/>
      <c r="F5" s="47">
        <v>2027</v>
      </c>
      <c r="G5" s="47"/>
      <c r="H5" s="47">
        <v>2028</v>
      </c>
      <c r="I5" s="47"/>
    </row>
    <row r="6" spans="1:12" ht="35.25" customHeight="1" x14ac:dyDescent="0.25">
      <c r="A6" s="46"/>
      <c r="B6" s="13" t="s">
        <v>13</v>
      </c>
      <c r="C6" s="23" t="s">
        <v>14</v>
      </c>
      <c r="D6" s="13" t="s">
        <v>13</v>
      </c>
      <c r="E6" s="23" t="s">
        <v>14</v>
      </c>
      <c r="F6" s="13" t="s">
        <v>13</v>
      </c>
      <c r="G6" s="23" t="s">
        <v>14</v>
      </c>
      <c r="H6" s="13" t="s">
        <v>13</v>
      </c>
      <c r="I6" s="23" t="s">
        <v>14</v>
      </c>
    </row>
    <row r="7" spans="1:12" ht="33" customHeight="1" x14ac:dyDescent="0.25">
      <c r="A7" s="5" t="s">
        <v>10</v>
      </c>
      <c r="B7" s="9">
        <v>697000</v>
      </c>
      <c r="C7" s="9">
        <v>397000</v>
      </c>
      <c r="D7" s="24">
        <v>597000</v>
      </c>
      <c r="E7" s="24">
        <f>597000+240000+200000</f>
        <v>1037000</v>
      </c>
      <c r="F7" s="24">
        <v>1037000</v>
      </c>
      <c r="G7" s="24">
        <v>1237000</v>
      </c>
      <c r="H7" s="24">
        <v>1237000</v>
      </c>
      <c r="I7" s="24">
        <v>1237000</v>
      </c>
      <c r="K7" s="19"/>
    </row>
    <row r="8" spans="1:12" ht="55.5" customHeight="1" x14ac:dyDescent="0.25">
      <c r="A8" s="22" t="s">
        <v>11</v>
      </c>
      <c r="B8" s="9">
        <v>600000</v>
      </c>
      <c r="C8" s="9">
        <v>600000</v>
      </c>
      <c r="D8" s="34">
        <v>400000</v>
      </c>
      <c r="E8" s="34">
        <v>200000</v>
      </c>
      <c r="F8" s="35">
        <v>200000</v>
      </c>
      <c r="G8" s="24">
        <v>0</v>
      </c>
      <c r="H8" s="24">
        <v>0</v>
      </c>
      <c r="I8" s="24">
        <v>0</v>
      </c>
      <c r="K8" s="19"/>
    </row>
    <row r="9" spans="1:12" ht="27" customHeight="1" x14ac:dyDescent="0.25">
      <c r="A9" s="22" t="s">
        <v>12</v>
      </c>
      <c r="B9" s="9"/>
      <c r="C9" s="9"/>
      <c r="D9" s="9"/>
      <c r="E9" s="9"/>
      <c r="F9" s="9"/>
      <c r="G9" s="9"/>
      <c r="H9" s="9"/>
      <c r="I9" s="9"/>
    </row>
    <row r="10" spans="1:12" x14ac:dyDescent="0.25">
      <c r="A10" s="3" t="s">
        <v>0</v>
      </c>
      <c r="B10" s="9">
        <f t="shared" ref="B10:I10" si="0">SUM(B7:B9)</f>
        <v>1297000</v>
      </c>
      <c r="C10" s="9">
        <f t="shared" si="0"/>
        <v>997000</v>
      </c>
      <c r="D10" s="6">
        <f t="shared" si="0"/>
        <v>997000</v>
      </c>
      <c r="E10" s="6">
        <f t="shared" si="0"/>
        <v>1237000</v>
      </c>
      <c r="F10" s="6">
        <f t="shared" si="0"/>
        <v>1237000</v>
      </c>
      <c r="G10" s="6">
        <f t="shared" si="0"/>
        <v>1237000</v>
      </c>
      <c r="H10" s="6">
        <f t="shared" si="0"/>
        <v>1237000</v>
      </c>
      <c r="I10" s="6">
        <f t="shared" si="0"/>
        <v>1237000</v>
      </c>
    </row>
    <row r="12" spans="1:12" ht="18.75" x14ac:dyDescent="0.3">
      <c r="A12" s="53" t="s">
        <v>3</v>
      </c>
      <c r="B12" s="53"/>
      <c r="C12" s="53"/>
      <c r="D12" s="53"/>
      <c r="E12" s="53"/>
      <c r="F12" s="53"/>
      <c r="G12" s="53"/>
      <c r="H12" s="11"/>
    </row>
    <row r="13" spans="1:12" x14ac:dyDescent="0.25">
      <c r="D13" s="1"/>
      <c r="E13" s="1"/>
      <c r="F13" s="1"/>
      <c r="H13" s="1"/>
    </row>
    <row r="14" spans="1:12" ht="33" customHeight="1" x14ac:dyDescent="0.25">
      <c r="A14" s="4"/>
      <c r="B14" s="8" t="s">
        <v>32</v>
      </c>
      <c r="C14" s="8" t="s">
        <v>15</v>
      </c>
      <c r="D14" s="8" t="s">
        <v>17</v>
      </c>
      <c r="E14" s="8" t="s">
        <v>33</v>
      </c>
    </row>
    <row r="15" spans="1:12" ht="37.5" customHeight="1" x14ac:dyDescent="0.25">
      <c r="A15" s="7" t="s">
        <v>1</v>
      </c>
      <c r="B15" s="6">
        <v>1297000</v>
      </c>
      <c r="C15" s="6">
        <f>E10</f>
        <v>1237000</v>
      </c>
      <c r="D15" s="6">
        <f>C15</f>
        <v>1237000</v>
      </c>
      <c r="E15" s="6">
        <f>D15</f>
        <v>1237000</v>
      </c>
    </row>
    <row r="16" spans="1:12" ht="36" customHeight="1" x14ac:dyDescent="0.25">
      <c r="A16" s="7" t="s">
        <v>2</v>
      </c>
      <c r="B16" s="9">
        <v>0</v>
      </c>
      <c r="C16" s="9">
        <v>0</v>
      </c>
      <c r="D16" s="9">
        <v>0</v>
      </c>
      <c r="E16" s="9">
        <v>0</v>
      </c>
    </row>
    <row r="19" spans="1:9" ht="39.75" customHeight="1" x14ac:dyDescent="0.3">
      <c r="A19" s="48" t="s">
        <v>18</v>
      </c>
      <c r="B19" s="48"/>
      <c r="C19" s="48"/>
      <c r="D19" s="48"/>
      <c r="E19" s="48"/>
      <c r="F19" s="48"/>
      <c r="G19" s="48"/>
      <c r="H19" s="48"/>
      <c r="I19" s="48"/>
    </row>
    <row r="20" spans="1:9" ht="21.75" customHeight="1" x14ac:dyDescent="0.25">
      <c r="A20" s="49" t="s">
        <v>22</v>
      </c>
      <c r="B20" s="49"/>
      <c r="C20" s="49"/>
      <c r="D20" s="50"/>
      <c r="E20" s="50"/>
      <c r="F20" s="50"/>
      <c r="G20" s="50"/>
      <c r="H20" s="50"/>
      <c r="I20" s="50"/>
    </row>
    <row r="21" spans="1:9" ht="137.25" customHeight="1" x14ac:dyDescent="0.25">
      <c r="A21" s="51" t="s">
        <v>23</v>
      </c>
      <c r="B21" s="51"/>
      <c r="C21" s="51"/>
      <c r="D21" s="50"/>
      <c r="E21" s="50"/>
      <c r="F21" s="50"/>
      <c r="G21" s="50"/>
      <c r="H21" s="50"/>
      <c r="I21" s="50"/>
    </row>
    <row r="22" spans="1:9" ht="15" customHeight="1" x14ac:dyDescent="0.25">
      <c r="A22" s="20"/>
      <c r="B22" s="20"/>
      <c r="C22" s="20"/>
      <c r="D22" s="20"/>
      <c r="E22" s="20"/>
      <c r="F22" s="20"/>
      <c r="G22" s="20"/>
      <c r="H22" s="20"/>
      <c r="I22" s="20"/>
    </row>
    <row r="23" spans="1:9" ht="32.25" customHeight="1" x14ac:dyDescent="0.3">
      <c r="A23" s="14"/>
      <c r="B23" s="15" t="s">
        <v>34</v>
      </c>
      <c r="C23" s="15">
        <v>2026</v>
      </c>
      <c r="D23" s="15">
        <v>2027</v>
      </c>
      <c r="E23" s="15">
        <v>2028</v>
      </c>
      <c r="F23" s="10"/>
      <c r="G23" s="11"/>
    </row>
    <row r="24" spans="1:9" ht="71.25" customHeight="1" x14ac:dyDescent="0.3">
      <c r="A24" s="33" t="s">
        <v>30</v>
      </c>
      <c r="B24" s="21">
        <v>17143.400000000001</v>
      </c>
      <c r="C24" s="9">
        <v>240000</v>
      </c>
      <c r="D24" s="9">
        <v>0</v>
      </c>
      <c r="E24" s="9">
        <v>0</v>
      </c>
      <c r="F24" s="10"/>
      <c r="G24" s="11"/>
    </row>
    <row r="25" spans="1:9" ht="32.25" customHeight="1" x14ac:dyDescent="0.3">
      <c r="A25" s="16" t="s">
        <v>5</v>
      </c>
      <c r="B25" s="21">
        <f>597000+300000</f>
        <v>897000</v>
      </c>
      <c r="C25" s="21">
        <f>500000+640000</f>
        <v>1140000</v>
      </c>
      <c r="D25" s="21">
        <v>997000</v>
      </c>
      <c r="E25" s="21">
        <v>840000</v>
      </c>
      <c r="F25" s="10"/>
      <c r="G25" s="11"/>
    </row>
    <row r="26" spans="1:9" ht="45.75" customHeight="1" x14ac:dyDescent="0.3">
      <c r="A26" s="16" t="s">
        <v>6</v>
      </c>
      <c r="B26" s="21">
        <f>897000+300000</f>
        <v>1197000</v>
      </c>
      <c r="C26" s="21">
        <f>500000+200000+200000</f>
        <v>900000</v>
      </c>
      <c r="D26" s="21">
        <f>797000+200000</f>
        <v>997000</v>
      </c>
      <c r="E26" s="21">
        <f>840000</f>
        <v>840000</v>
      </c>
      <c r="F26" s="10"/>
      <c r="G26" s="11"/>
    </row>
    <row r="27" spans="1:9" ht="15" customHeight="1" x14ac:dyDescent="0.3">
      <c r="A27" s="17"/>
      <c r="B27" s="17"/>
      <c r="C27" s="17"/>
      <c r="D27" s="18"/>
      <c r="E27" s="18"/>
      <c r="F27" s="18"/>
      <c r="G27" s="10"/>
      <c r="H27" s="11"/>
    </row>
    <row r="28" spans="1:9" ht="53.25" customHeight="1" x14ac:dyDescent="0.25">
      <c r="A28" s="38" t="s">
        <v>20</v>
      </c>
      <c r="B28" s="38"/>
      <c r="C28" s="38"/>
      <c r="D28" s="38"/>
      <c r="E28" s="38"/>
      <c r="F28" s="38"/>
      <c r="G28" s="38"/>
      <c r="H28" s="38"/>
      <c r="I28" s="38"/>
    </row>
    <row r="29" spans="1:9" ht="69.75" customHeight="1" x14ac:dyDescent="0.25">
      <c r="A29" s="38" t="s">
        <v>21</v>
      </c>
      <c r="B29" s="38"/>
      <c r="C29" s="38"/>
      <c r="D29" s="38"/>
      <c r="E29" s="38"/>
      <c r="F29" s="38"/>
      <c r="G29" s="38"/>
      <c r="H29" s="38"/>
      <c r="I29" s="38"/>
    </row>
    <row r="30" spans="1:9" ht="18" customHeight="1" x14ac:dyDescent="0.25">
      <c r="A30" s="43"/>
      <c r="B30" s="43"/>
      <c r="C30" s="43"/>
      <c r="D30" s="43"/>
      <c r="E30" s="15">
        <v>2024</v>
      </c>
      <c r="F30" s="15">
        <v>2026</v>
      </c>
      <c r="G30" s="15">
        <v>2027</v>
      </c>
      <c r="H30" s="15">
        <v>2028</v>
      </c>
    </row>
    <row r="31" spans="1:9" ht="28.5" customHeight="1" x14ac:dyDescent="0.25">
      <c r="A31" s="40" t="s">
        <v>7</v>
      </c>
      <c r="B31" s="41"/>
      <c r="C31" s="41"/>
      <c r="D31" s="42"/>
      <c r="E31" s="9">
        <v>5286279.3999999994</v>
      </c>
      <c r="F31" s="9">
        <v>6752897.5</v>
      </c>
      <c r="G31" s="9">
        <v>7303873.2000000002</v>
      </c>
      <c r="H31" s="9">
        <v>7947603.9000000004</v>
      </c>
    </row>
    <row r="32" spans="1:9" ht="18" customHeight="1" x14ac:dyDescent="0.25">
      <c r="A32" s="44" t="s">
        <v>8</v>
      </c>
      <c r="B32" s="44"/>
      <c r="C32" s="44"/>
      <c r="D32" s="45"/>
      <c r="E32" s="9">
        <f>C10</f>
        <v>997000</v>
      </c>
      <c r="F32" s="9">
        <f>C15</f>
        <v>1237000</v>
      </c>
      <c r="G32" s="9">
        <f>D15</f>
        <v>1237000</v>
      </c>
      <c r="H32" s="9">
        <f>E15</f>
        <v>1237000</v>
      </c>
    </row>
    <row r="33" spans="1:9" ht="29.25" customHeight="1" x14ac:dyDescent="0.25">
      <c r="A33" s="36" t="s">
        <v>16</v>
      </c>
      <c r="B33" s="36"/>
      <c r="C33" s="36"/>
      <c r="D33" s="36"/>
      <c r="E33" s="25">
        <f>E32/E31*100</f>
        <v>18.860145757713831</v>
      </c>
      <c r="F33" s="25">
        <f>F32/F31*100</f>
        <v>18.318062727888286</v>
      </c>
      <c r="G33" s="25">
        <f t="shared" ref="G33:H33" si="1">G32/G31*100</f>
        <v>16.936219538970089</v>
      </c>
      <c r="H33" s="25">
        <f t="shared" si="1"/>
        <v>15.564439491001808</v>
      </c>
    </row>
    <row r="35" spans="1:9" ht="22.5" customHeight="1" x14ac:dyDescent="0.25">
      <c r="A35" s="37" t="s">
        <v>24</v>
      </c>
      <c r="B35" s="37"/>
      <c r="C35" s="37"/>
      <c r="D35" s="37"/>
      <c r="E35" s="37"/>
      <c r="F35" s="37"/>
      <c r="G35" s="37"/>
      <c r="H35" s="37"/>
      <c r="I35" s="37"/>
    </row>
    <row r="36" spans="1:9" ht="89.25" customHeight="1" x14ac:dyDescent="0.25">
      <c r="A36" s="39" t="s">
        <v>19</v>
      </c>
      <c r="B36" s="39"/>
      <c r="C36" s="39"/>
      <c r="D36" s="39"/>
      <c r="E36" s="39"/>
      <c r="F36" s="39"/>
      <c r="G36" s="39"/>
      <c r="H36" s="39"/>
      <c r="I36" s="39"/>
    </row>
    <row r="37" spans="1:9" ht="15.75" x14ac:dyDescent="0.25">
      <c r="A37" s="26"/>
      <c r="B37" s="32">
        <v>2024</v>
      </c>
      <c r="C37" s="15">
        <v>2026</v>
      </c>
      <c r="D37" s="15">
        <v>2027</v>
      </c>
      <c r="E37" s="15">
        <v>2028</v>
      </c>
    </row>
    <row r="38" spans="1:9" ht="15.75" x14ac:dyDescent="0.25">
      <c r="A38" s="26" t="s">
        <v>25</v>
      </c>
      <c r="B38" s="27">
        <v>16100247.399999999</v>
      </c>
      <c r="C38" s="27">
        <v>19341049.600000001</v>
      </c>
      <c r="D38" s="27">
        <v>17263057.699999999</v>
      </c>
      <c r="E38" s="27">
        <v>14245974.300000001</v>
      </c>
    </row>
    <row r="39" spans="1:9" ht="30" x14ac:dyDescent="0.25">
      <c r="A39" s="28" t="s">
        <v>26</v>
      </c>
      <c r="B39" s="27">
        <v>30819.3</v>
      </c>
      <c r="C39" s="27">
        <v>141359.79999999999</v>
      </c>
      <c r="D39" s="27">
        <v>240669.2</v>
      </c>
      <c r="E39" s="27">
        <v>258401.9</v>
      </c>
    </row>
    <row r="40" spans="1:9" ht="30" x14ac:dyDescent="0.25">
      <c r="A40" s="28" t="s">
        <v>27</v>
      </c>
      <c r="B40" s="27">
        <v>3396849.8</v>
      </c>
      <c r="C40" s="27">
        <v>4146621.3</v>
      </c>
      <c r="D40" s="27">
        <v>4374440.5</v>
      </c>
      <c r="E40" s="27">
        <v>4374440.5</v>
      </c>
    </row>
    <row r="41" spans="1:9" ht="31.5" x14ac:dyDescent="0.25">
      <c r="A41" s="29" t="s">
        <v>28</v>
      </c>
      <c r="B41" s="27">
        <f>B38-B40</f>
        <v>12703397.599999998</v>
      </c>
      <c r="C41" s="27">
        <f>C38-C40</f>
        <v>15194428.300000001</v>
      </c>
      <c r="D41" s="27">
        <f t="shared" ref="D41:E41" si="2">D38-D40</f>
        <v>12888617.199999999</v>
      </c>
      <c r="E41" s="27">
        <f t="shared" si="2"/>
        <v>9871533.8000000007</v>
      </c>
    </row>
    <row r="42" spans="1:9" x14ac:dyDescent="0.25">
      <c r="A42" s="30" t="s">
        <v>29</v>
      </c>
      <c r="B42" s="31">
        <f>B39/B41*100</f>
        <v>0.24260674955178924</v>
      </c>
      <c r="C42" s="31">
        <f>C39/C41*100</f>
        <v>0.93033970879970507</v>
      </c>
      <c r="D42" s="31">
        <f t="shared" ref="D42:E42" si="3">D39/D41*100</f>
        <v>1.8673003958873107</v>
      </c>
      <c r="E42" s="31">
        <f t="shared" si="3"/>
        <v>2.6176469152139252</v>
      </c>
    </row>
  </sheetData>
  <mergeCells count="19">
    <mergeCell ref="A5:A6"/>
    <mergeCell ref="D5:E5"/>
    <mergeCell ref="A1:I1"/>
    <mergeCell ref="A20:I20"/>
    <mergeCell ref="A28:I28"/>
    <mergeCell ref="A19:I19"/>
    <mergeCell ref="A21:I21"/>
    <mergeCell ref="A3:G3"/>
    <mergeCell ref="A12:G12"/>
    <mergeCell ref="F5:G5"/>
    <mergeCell ref="H5:I5"/>
    <mergeCell ref="B5:C5"/>
    <mergeCell ref="A33:D33"/>
    <mergeCell ref="A35:I35"/>
    <mergeCell ref="A29:I29"/>
    <mergeCell ref="A36:I36"/>
    <mergeCell ref="A31:D31"/>
    <mergeCell ref="A30:D30"/>
    <mergeCell ref="A32:D32"/>
  </mergeCells>
  <pageMargins left="0.70866141732283472" right="0.11811023622047245" top="0.35433070866141736" bottom="0.35433070866141736"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 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Zaharevich</dc:creator>
  <cp:lastModifiedBy>Наталья Геращенко</cp:lastModifiedBy>
  <cp:lastPrinted>2021-10-28T08:38:32Z</cp:lastPrinted>
  <dcterms:created xsi:type="dcterms:W3CDTF">2016-10-20T01:39:51Z</dcterms:created>
  <dcterms:modified xsi:type="dcterms:W3CDTF">2025-10-22T06:41:38Z</dcterms:modified>
</cp:coreProperties>
</file>